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28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L16" i="1" s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H17" i="1" l="1"/>
  <c r="J13" i="1"/>
  <c r="J9" i="1"/>
  <c r="I17" i="1"/>
  <c r="F17" i="1"/>
  <c r="J7" i="1"/>
  <c r="L7" i="1" s="1"/>
  <c r="J11" i="1"/>
  <c r="K11" i="1" s="1"/>
  <c r="J15" i="1"/>
  <c r="K15" i="1" s="1"/>
  <c r="L15" i="1" s="1"/>
  <c r="J6" i="1"/>
  <c r="J10" i="1"/>
  <c r="L10" i="1" s="1"/>
  <c r="J14" i="1"/>
  <c r="K14" i="1" s="1"/>
  <c r="L14" i="1" s="1"/>
  <c r="G17" i="1"/>
  <c r="J8" i="1"/>
  <c r="J12" i="1"/>
  <c r="K12" i="1" s="1"/>
  <c r="L12" i="1" s="1"/>
  <c r="K9" i="1"/>
  <c r="L9" i="1" s="1"/>
  <c r="K6" i="1"/>
  <c r="K8" i="1"/>
  <c r="L8" i="1" s="1"/>
  <c r="K13" i="1"/>
  <c r="L13" i="1" s="1"/>
  <c r="E17" i="1"/>
  <c r="J17" i="1" l="1"/>
  <c r="L6" i="1"/>
  <c r="K17" i="1"/>
</calcChain>
</file>

<file path=xl/sharedStrings.xml><?xml version="1.0" encoding="utf-8"?>
<sst xmlns="http://schemas.openxmlformats.org/spreadsheetml/2006/main" count="36" uniqueCount="35">
  <si>
    <t xml:space="preserve">EMPRESA SOCIAL DEL ESTADO CENTRO DE REHABILITACION INTEGRAL DE BOYACA </t>
  </si>
  <si>
    <t>NIT: 891800982</t>
  </si>
  <si>
    <t>31 DICIEMBRE DE 2021</t>
  </si>
  <si>
    <t xml:space="preserve">ESTADO DE TESORERIA </t>
  </si>
  <si>
    <t>CUENTA CONTABLE</t>
  </si>
  <si>
    <t xml:space="preserve">ENTIDAD BANCARIA </t>
  </si>
  <si>
    <t xml:space="preserve">NUMERO CUENTA BANCARIA </t>
  </si>
  <si>
    <t>SALDO INICIAL 01 ENERO 2021</t>
  </si>
  <si>
    <t>(D) Ingresos</t>
  </si>
  <si>
    <t>(D) Egresos</t>
  </si>
  <si>
    <t>(D) Notas Debito</t>
  </si>
  <si>
    <t>(D) Notas Credito</t>
  </si>
  <si>
    <t>SALDO LIBROS 31 DE DICIEMBRE</t>
  </si>
  <si>
    <t>SALDO BANCOS 31 DE DICIEMBRE</t>
  </si>
  <si>
    <t>DIFERENCIA</t>
  </si>
  <si>
    <t>OBSERVACIONES</t>
  </si>
  <si>
    <t>BANCO POPULAR (ARRIENDOS)</t>
  </si>
  <si>
    <t>11025001042-8</t>
  </si>
  <si>
    <t>DAVIVIENDA (GENERAL)</t>
  </si>
  <si>
    <t>CHEQUES PENDIENTES DE COBRO</t>
  </si>
  <si>
    <t>BANCO AGRARIO (EMBARGOS)</t>
  </si>
  <si>
    <t>41503012508-7</t>
  </si>
  <si>
    <t>DAVIVIENDA (SGP)</t>
  </si>
  <si>
    <t>DAVIVIENDA (CAJA MENOR)</t>
  </si>
  <si>
    <t>BBVA (GENERAL)</t>
  </si>
  <si>
    <t>130349020003295-3</t>
  </si>
  <si>
    <t>BBVA (PAGADORA)</t>
  </si>
  <si>
    <t>130349020021040-1</t>
  </si>
  <si>
    <t>BANCO BOGOTA (TRASLADO FIDUCIA)</t>
  </si>
  <si>
    <t>DAVIVIENDA (PIC)</t>
  </si>
  <si>
    <t>FIDUCIARIA BOGOTA</t>
  </si>
  <si>
    <t>CAJA</t>
  </si>
  <si>
    <t xml:space="preserve">TOTAL </t>
  </si>
  <si>
    <t>MARTHA JANETH UNIVIO</t>
  </si>
  <si>
    <t xml:space="preserve">PROFESIONAL UNIVERSITARIO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</si>
</sst>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ill="1" applyBorder="1" applyAlignment="1" applyProtection="1"/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0" fillId="0" borderId="1" xfId="0" applyFill="1" applyBorder="1"/>
    <xf numFmtId="0" fontId="0" fillId="0" borderId="1" xfId="0" applyNumberFormat="1" applyFill="1" applyBorder="1" applyAlignment="1" applyProtection="1"/>
    <xf numFmtId="0" fontId="6" fillId="0" borderId="1" xfId="0" applyFont="1" applyFill="1" applyBorder="1" applyAlignment="1">
      <alignment vertical="center"/>
    </xf>
    <xf numFmtId="39" fontId="7" fillId="0" borderId="3" xfId="0" applyNumberFormat="1" applyFont="1" applyFill="1" applyBorder="1" applyAlignment="1">
      <alignment horizontal="right" vertical="center"/>
    </xf>
    <xf numFmtId="39" fontId="7" fillId="0" borderId="4" xfId="0" applyNumberFormat="1" applyFont="1" applyFill="1" applyBorder="1" applyAlignment="1">
      <alignment horizontal="right" vertical="center"/>
    </xf>
    <xf numFmtId="39" fontId="0" fillId="0" borderId="1" xfId="0" applyNumberFormat="1" applyFill="1" applyBorder="1" applyAlignment="1" applyProtection="1"/>
    <xf numFmtId="1" fontId="8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39" fontId="0" fillId="0" borderId="1" xfId="0" applyNumberFormat="1" applyFill="1" applyBorder="1" applyAlignment="1" applyProtection="1">
      <alignment horizontal="right" vertical="center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/>
    <xf numFmtId="39" fontId="9" fillId="0" borderId="1" xfId="0" applyNumberFormat="1" applyFont="1" applyBorder="1" applyAlignment="1">
      <alignment horizontal="right" vertical="center"/>
    </xf>
    <xf numFmtId="39" fontId="9" fillId="0" borderId="2" xfId="0" applyNumberFormat="1" applyFont="1" applyBorder="1" applyAlignment="1">
      <alignment horizontal="right" vertical="center"/>
    </xf>
    <xf numFmtId="39" fontId="0" fillId="0" borderId="3" xfId="0" applyNumberFormat="1" applyFill="1" applyBorder="1" applyAlignment="1" applyProtection="1"/>
    <xf numFmtId="39" fontId="0" fillId="0" borderId="0" xfId="0" applyNumberFormat="1" applyFill="1" applyBorder="1" applyAlignment="1" applyProtection="1"/>
    <xf numFmtId="39" fontId="10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44" fontId="0" fillId="0" borderId="0" xfId="0" applyNumberFormat="1" applyFill="1" applyBorder="1" applyAlignment="1" applyProtection="1"/>
    <xf numFmtId="44" fontId="0" fillId="0" borderId="0" xfId="2" applyFont="1" applyFill="1" applyBorder="1" applyAlignment="1" applyProtection="1"/>
    <xf numFmtId="43" fontId="0" fillId="0" borderId="0" xfId="1" applyFont="1" applyFill="1" applyBorder="1" applyAlignment="1" applyProtection="1"/>
    <xf numFmtId="0" fontId="3" fillId="0" borderId="0" xfId="0" applyFont="1" applyAlignment="1">
      <alignment horizontal="center"/>
    </xf>
    <xf numFmtId="15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142876</xdr:colOff>
      <xdr:row>18</xdr:row>
      <xdr:rowOff>47626</xdr:rowOff>
    </xdr:from>
    <xdr:to>
      <xdr:col>2</xdr:col>
      <xdr:colOff>1345406</xdr:colOff>
      <xdr:row>20</xdr:row>
      <xdr:rowOff>47826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5FC1A2-13CA-4568-B96B-B2920815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720" y="3762376"/>
          <a:ext cx="1202530" cy="381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Tesoreria\TESORERIA\TESORERIA%20HISTORICO\TESORERIA%202021\TESORERIA\ESTADO%20TESORERIA\estado%20tesorer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"/>
      <sheetName val="SEPTIEBRE "/>
      <sheetName val="OCTUBRE"/>
      <sheetName val="NOVIEMBRE  (2)"/>
      <sheetName val="DICIEMBRE 2021"/>
      <sheetName val="ANUAL 2021"/>
      <sheetName val="Hoja2"/>
    </sheetNames>
    <sheetDataSet>
      <sheetData sheetId="0">
        <row r="6">
          <cell r="I6">
            <v>70176852.840000004</v>
          </cell>
          <cell r="J6">
            <v>3049057.09</v>
          </cell>
          <cell r="K6">
            <v>0</v>
          </cell>
          <cell r="L6">
            <v>0</v>
          </cell>
          <cell r="M6">
            <v>0</v>
          </cell>
        </row>
        <row r="7">
          <cell r="I7">
            <v>876603679.46000004</v>
          </cell>
          <cell r="J7">
            <v>16388629</v>
          </cell>
          <cell r="K7">
            <v>342487881.82999998</v>
          </cell>
          <cell r="L7">
            <v>0</v>
          </cell>
          <cell r="M7">
            <v>20600</v>
          </cell>
        </row>
        <row r="8"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I9">
            <v>132031888.98999998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I10"/>
          <cell r="J10">
            <v>0</v>
          </cell>
          <cell r="L10">
            <v>0</v>
          </cell>
          <cell r="M10">
            <v>0</v>
          </cell>
        </row>
        <row r="11">
          <cell r="I11">
            <v>119843751.25</v>
          </cell>
          <cell r="J11">
            <v>204014197</v>
          </cell>
          <cell r="K11">
            <v>0</v>
          </cell>
          <cell r="L11">
            <v>0</v>
          </cell>
          <cell r="M11">
            <v>18394</v>
          </cell>
        </row>
        <row r="12">
          <cell r="I12">
            <v>1178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199691</v>
          </cell>
          <cell r="J13">
            <v>17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14012.980000019073</v>
          </cell>
          <cell r="J14">
            <v>0</v>
          </cell>
          <cell r="K14">
            <v>14012.98</v>
          </cell>
          <cell r="L14">
            <v>0</v>
          </cell>
          <cell r="M14">
            <v>0</v>
          </cell>
        </row>
        <row r="15">
          <cell r="I15">
            <v>268909184.31999993</v>
          </cell>
          <cell r="J15">
            <v>534367.73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2184270</v>
          </cell>
          <cell r="J16"/>
          <cell r="K16"/>
          <cell r="L16"/>
          <cell r="M16"/>
        </row>
      </sheetData>
      <sheetData sheetId="1">
        <row r="6">
          <cell r="I6">
            <v>581773</v>
          </cell>
          <cell r="J6">
            <v>0</v>
          </cell>
          <cell r="L6">
            <v>0</v>
          </cell>
        </row>
        <row r="7">
          <cell r="I7">
            <v>25409151</v>
          </cell>
          <cell r="J7">
            <v>561455528</v>
          </cell>
          <cell r="K7">
            <v>700000000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44432224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K10">
            <v>0</v>
          </cell>
          <cell r="L10">
            <v>0</v>
          </cell>
        </row>
        <row r="11">
          <cell r="I11">
            <v>409838004</v>
          </cell>
          <cell r="J11">
            <v>37033</v>
          </cell>
          <cell r="K11">
            <v>0</v>
          </cell>
          <cell r="L11">
            <v>700000000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9</v>
          </cell>
          <cell r="J13">
            <v>0</v>
          </cell>
          <cell r="K13">
            <v>0</v>
          </cell>
          <cell r="L13">
            <v>0</v>
          </cell>
        </row>
        <row r="14">
          <cell r="I14"/>
          <cell r="J14"/>
          <cell r="K14"/>
          <cell r="L14"/>
        </row>
        <row r="15">
          <cell r="I15"/>
          <cell r="J15">
            <v>95278.62</v>
          </cell>
          <cell r="K15">
            <v>0</v>
          </cell>
          <cell r="L15">
            <v>0</v>
          </cell>
        </row>
        <row r="16">
          <cell r="I16"/>
          <cell r="J16"/>
          <cell r="K16">
            <v>0</v>
          </cell>
          <cell r="L16">
            <v>0</v>
          </cell>
        </row>
      </sheetData>
      <sheetData sheetId="2">
        <row r="6">
          <cell r="G6">
            <v>0</v>
          </cell>
          <cell r="H6">
            <v>0</v>
          </cell>
          <cell r="I6"/>
          <cell r="J6">
            <v>0</v>
          </cell>
        </row>
        <row r="7">
          <cell r="G7">
            <v>10511958</v>
          </cell>
          <cell r="H7">
            <v>643496018.66999996</v>
          </cell>
          <cell r="I7">
            <v>473333061.85000002</v>
          </cell>
          <cell r="J7">
            <v>7000000</v>
          </cell>
        </row>
        <row r="8">
          <cell r="G8"/>
          <cell r="H8"/>
          <cell r="I8">
            <v>0</v>
          </cell>
          <cell r="J8">
            <v>0</v>
          </cell>
        </row>
        <row r="9">
          <cell r="G9">
            <v>12192027</v>
          </cell>
          <cell r="H9"/>
          <cell r="I9"/>
          <cell r="J9">
            <v>53333061.850000001</v>
          </cell>
        </row>
        <row r="10">
          <cell r="G10"/>
          <cell r="H10">
            <v>3997500</v>
          </cell>
          <cell r="I10">
            <v>7000000</v>
          </cell>
          <cell r="J10">
            <v>0</v>
          </cell>
        </row>
        <row r="11">
          <cell r="G11">
            <v>391819838</v>
          </cell>
          <cell r="H11">
            <v>14782</v>
          </cell>
          <cell r="I11">
            <v>0</v>
          </cell>
          <cell r="J11">
            <v>420000000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8</v>
          </cell>
          <cell r="H13">
            <v>0</v>
          </cell>
          <cell r="I13">
            <v>0</v>
          </cell>
          <cell r="J13">
            <v>0</v>
          </cell>
        </row>
        <row r="14">
          <cell r="G14"/>
          <cell r="H14"/>
          <cell r="I14"/>
          <cell r="J14"/>
        </row>
        <row r="15">
          <cell r="G15">
            <v>0</v>
          </cell>
          <cell r="H15">
            <v>682590.93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3">
        <row r="6">
          <cell r="G6">
            <v>0</v>
          </cell>
          <cell r="H6">
            <v>0</v>
          </cell>
          <cell r="I6"/>
          <cell r="J6">
            <v>0</v>
          </cell>
        </row>
        <row r="7">
          <cell r="G7">
            <v>791914821</v>
          </cell>
          <cell r="H7">
            <v>757170947</v>
          </cell>
          <cell r="I7">
            <v>24537662.149999999</v>
          </cell>
          <cell r="J7">
            <v>0</v>
          </cell>
        </row>
        <row r="8">
          <cell r="G8"/>
          <cell r="H8">
            <v>0</v>
          </cell>
          <cell r="I8">
            <v>0</v>
          </cell>
          <cell r="J8">
            <v>0</v>
          </cell>
        </row>
        <row r="9">
          <cell r="G9">
            <v>29333763</v>
          </cell>
          <cell r="H9">
            <v>0</v>
          </cell>
          <cell r="I9"/>
          <cell r="J9">
            <v>24537662.149999999</v>
          </cell>
        </row>
        <row r="10">
          <cell r="G10"/>
          <cell r="H10">
            <v>1980745</v>
          </cell>
          <cell r="I10">
            <v>0</v>
          </cell>
          <cell r="J10">
            <v>0</v>
          </cell>
        </row>
        <row r="11">
          <cell r="G11">
            <v>226826318</v>
          </cell>
          <cell r="H11">
            <v>52299781</v>
          </cell>
          <cell r="I11">
            <v>0</v>
          </cell>
          <cell r="J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8</v>
          </cell>
          <cell r="H13">
            <v>0</v>
          </cell>
          <cell r="I13">
            <v>0</v>
          </cell>
          <cell r="J13">
            <v>0</v>
          </cell>
        </row>
        <row r="14">
          <cell r="G14"/>
          <cell r="H14"/>
          <cell r="I14"/>
          <cell r="J14"/>
        </row>
        <row r="15">
          <cell r="G15">
            <v>513783.61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4">
        <row r="6">
          <cell r="G6">
            <v>10102940</v>
          </cell>
          <cell r="H6">
            <v>0</v>
          </cell>
          <cell r="I6"/>
          <cell r="J6">
            <v>0</v>
          </cell>
        </row>
        <row r="7">
          <cell r="G7">
            <v>12991517.279999999</v>
          </cell>
          <cell r="H7">
            <v>449235776.18000001</v>
          </cell>
          <cell r="I7">
            <v>460000000</v>
          </cell>
          <cell r="J7"/>
        </row>
        <row r="8">
          <cell r="G8"/>
          <cell r="H8"/>
          <cell r="I8"/>
          <cell r="J8"/>
        </row>
        <row r="9">
          <cell r="G9">
            <v>6934592</v>
          </cell>
          <cell r="H9"/>
          <cell r="I9"/>
          <cell r="J9"/>
        </row>
        <row r="10">
          <cell r="G10"/>
          <cell r="H10"/>
          <cell r="I10"/>
          <cell r="J10"/>
        </row>
        <row r="11">
          <cell r="G11">
            <v>285802645</v>
          </cell>
          <cell r="H11">
            <v>27058</v>
          </cell>
          <cell r="I11"/>
          <cell r="J11">
            <v>460000000</v>
          </cell>
        </row>
        <row r="12">
          <cell r="G12"/>
          <cell r="H12"/>
          <cell r="I12"/>
          <cell r="J12"/>
        </row>
        <row r="13">
          <cell r="G13">
            <v>8</v>
          </cell>
          <cell r="H13"/>
          <cell r="I13"/>
          <cell r="J13"/>
        </row>
        <row r="14">
          <cell r="G14"/>
          <cell r="H14"/>
          <cell r="I14"/>
          <cell r="J14"/>
        </row>
        <row r="15">
          <cell r="G15"/>
          <cell r="H15">
            <v>16703.63</v>
          </cell>
          <cell r="I15"/>
          <cell r="J15"/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5">
        <row r="6">
          <cell r="G6"/>
          <cell r="H6"/>
          <cell r="I6"/>
          <cell r="J6"/>
        </row>
        <row r="7">
          <cell r="G7">
            <v>15334843</v>
          </cell>
          <cell r="H7">
            <v>786404227.29999995</v>
          </cell>
          <cell r="I7">
            <v>303983484</v>
          </cell>
          <cell r="J7"/>
        </row>
        <row r="8">
          <cell r="G8"/>
          <cell r="H8"/>
          <cell r="I8"/>
          <cell r="J8"/>
        </row>
        <row r="9">
          <cell r="G9">
            <v>44346964.560000002</v>
          </cell>
          <cell r="I9"/>
          <cell r="J9">
            <v>49983484</v>
          </cell>
        </row>
        <row r="10">
          <cell r="G10"/>
          <cell r="H10"/>
          <cell r="I10"/>
          <cell r="J10"/>
        </row>
        <row r="11">
          <cell r="G11">
            <v>249268427</v>
          </cell>
          <cell r="H11">
            <v>5262</v>
          </cell>
          <cell r="I11"/>
          <cell r="J11">
            <v>254000000</v>
          </cell>
        </row>
        <row r="12">
          <cell r="G12"/>
          <cell r="H12"/>
          <cell r="I12"/>
          <cell r="J12"/>
        </row>
        <row r="13">
          <cell r="G13">
            <v>8</v>
          </cell>
          <cell r="H13">
            <v>0</v>
          </cell>
          <cell r="I13"/>
          <cell r="J13"/>
        </row>
        <row r="14">
          <cell r="G14">
            <v>9243176.8399999999</v>
          </cell>
          <cell r="H14"/>
          <cell r="I14"/>
          <cell r="J14"/>
        </row>
        <row r="15">
          <cell r="G15">
            <v>213650.34</v>
          </cell>
          <cell r="H15"/>
          <cell r="I15"/>
          <cell r="J15"/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6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G7">
            <v>707139979</v>
          </cell>
          <cell r="H7">
            <v>199019795.37</v>
          </cell>
          <cell r="I7">
            <v>433797498.56</v>
          </cell>
          <cell r="J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42308852.380000003</v>
          </cell>
          <cell r="H9">
            <v>758600</v>
          </cell>
          <cell r="I9">
            <v>0</v>
          </cell>
          <cell r="J9">
            <v>25797498.559999999</v>
          </cell>
        </row>
        <row r="10">
          <cell r="G10">
            <v>0</v>
          </cell>
          <cell r="H10">
            <v>0</v>
          </cell>
          <cell r="I10">
            <v>0</v>
          </cell>
          <cell r="J10"/>
        </row>
        <row r="11">
          <cell r="G11">
            <v>429225092</v>
          </cell>
          <cell r="H11">
            <v>15606163</v>
          </cell>
          <cell r="I11">
            <v>0</v>
          </cell>
          <cell r="J11">
            <v>408000000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8</v>
          </cell>
          <cell r="H13">
            <v>0</v>
          </cell>
          <cell r="I13">
            <v>0</v>
          </cell>
          <cell r="J13">
            <v>0</v>
          </cell>
        </row>
        <row r="14">
          <cell r="G14">
            <v>785.67</v>
          </cell>
          <cell r="H14">
            <v>0</v>
          </cell>
          <cell r="I14">
            <v>0</v>
          </cell>
          <cell r="J14">
            <v>0</v>
          </cell>
        </row>
        <row r="15">
          <cell r="G15">
            <v>483903.75</v>
          </cell>
          <cell r="H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7">
        <row r="6">
          <cell r="G6">
            <v>7458663</v>
          </cell>
          <cell r="H6"/>
          <cell r="I6"/>
          <cell r="J6"/>
        </row>
        <row r="7">
          <cell r="G7">
            <v>96434783</v>
          </cell>
          <cell r="H7">
            <v>845691429.36000001</v>
          </cell>
          <cell r="I7">
            <v>109313877.01000001</v>
          </cell>
          <cell r="J7"/>
        </row>
        <row r="8">
          <cell r="G8"/>
          <cell r="H8"/>
          <cell r="I8"/>
          <cell r="J8"/>
        </row>
        <row r="9">
          <cell r="G9">
            <v>83417160.629999995</v>
          </cell>
          <cell r="H9"/>
          <cell r="I9"/>
          <cell r="J9">
            <v>109313877.01000001</v>
          </cell>
        </row>
        <row r="10">
          <cell r="G10"/>
          <cell r="H10"/>
          <cell r="I10"/>
          <cell r="J10"/>
        </row>
        <row r="11">
          <cell r="G11">
            <v>262199844</v>
          </cell>
          <cell r="H11">
            <v>14962</v>
          </cell>
          <cell r="I11"/>
          <cell r="J11"/>
        </row>
        <row r="12">
          <cell r="G12"/>
          <cell r="H12"/>
          <cell r="I12"/>
          <cell r="J12"/>
        </row>
        <row r="13">
          <cell r="G13">
            <v>8</v>
          </cell>
          <cell r="H13"/>
          <cell r="I13"/>
          <cell r="J13"/>
        </row>
        <row r="14">
          <cell r="G14">
            <v>785.73</v>
          </cell>
          <cell r="H14"/>
          <cell r="I14"/>
          <cell r="J14"/>
        </row>
        <row r="15">
          <cell r="G15">
            <v>627904.67000000004</v>
          </cell>
          <cell r="H15"/>
          <cell r="I15"/>
          <cell r="J15"/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</row>
      </sheetData>
      <sheetData sheetId="8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D8">
            <v>27387298</v>
          </cell>
          <cell r="E8">
            <v>993939153.25</v>
          </cell>
          <cell r="F8">
            <v>555922950.20000005</v>
          </cell>
          <cell r="G8">
            <v>7000000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42516731.789999999</v>
          </cell>
          <cell r="E10">
            <v>0</v>
          </cell>
          <cell r="F10">
            <v>0</v>
          </cell>
          <cell r="G10">
            <v>42040006.960000001</v>
          </cell>
        </row>
        <row r="11">
          <cell r="D11"/>
          <cell r="E11">
            <v>1889000</v>
          </cell>
          <cell r="F11">
            <v>8000000</v>
          </cell>
          <cell r="G11">
            <v>1961755</v>
          </cell>
        </row>
        <row r="12">
          <cell r="D12">
            <v>121973554</v>
          </cell>
          <cell r="E12">
            <v>123854200</v>
          </cell>
          <cell r="F12">
            <v>0</v>
          </cell>
          <cell r="G12">
            <v>234800000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8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581.17999999999995</v>
          </cell>
          <cell r="E15">
            <v>0</v>
          </cell>
          <cell r="F15">
            <v>0</v>
          </cell>
          <cell r="G15">
            <v>9244748.2400000002</v>
          </cell>
        </row>
        <row r="16">
          <cell r="D16">
            <v>206158.3</v>
          </cell>
          <cell r="E16">
            <v>0</v>
          </cell>
          <cell r="F16">
            <v>0</v>
          </cell>
          <cell r="G16">
            <v>267876440</v>
          </cell>
        </row>
        <row r="17">
          <cell r="D17"/>
          <cell r="E17"/>
          <cell r="F17">
            <v>0</v>
          </cell>
          <cell r="G17">
            <v>0</v>
          </cell>
        </row>
      </sheetData>
      <sheetData sheetId="9">
        <row r="7">
          <cell r="C7">
            <v>5195458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21315434</v>
          </cell>
          <cell r="D8">
            <v>451313698.85000002</v>
          </cell>
          <cell r="E8">
            <v>551903619.46000004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47075188.640000001</v>
          </cell>
          <cell r="D10">
            <v>0</v>
          </cell>
          <cell r="E10">
            <v>0</v>
          </cell>
          <cell r="F10">
            <v>44025619.460000001</v>
          </cell>
        </row>
        <row r="11">
          <cell r="C11">
            <v>0</v>
          </cell>
          <cell r="D11">
            <v>2825271</v>
          </cell>
          <cell r="E11">
            <v>0</v>
          </cell>
          <cell r="F11">
            <v>0</v>
          </cell>
        </row>
        <row r="12">
          <cell r="C12">
            <v>624870203</v>
          </cell>
          <cell r="D12">
            <v>63826722</v>
          </cell>
          <cell r="E12">
            <v>0</v>
          </cell>
          <cell r="F12">
            <v>507878000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8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85002.38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6715.37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</sheetData>
      <sheetData sheetId="1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D7">
            <v>32784176.99999994</v>
          </cell>
          <cell r="E7">
            <v>687844982.78999996</v>
          </cell>
          <cell r="F7">
            <v>533162430.18000001</v>
          </cell>
          <cell r="G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55207029</v>
          </cell>
          <cell r="E9">
            <v>0</v>
          </cell>
          <cell r="F9">
            <v>0</v>
          </cell>
          <cell r="G9">
            <v>3049569.18</v>
          </cell>
        </row>
        <row r="10">
          <cell r="D10">
            <v>1000000</v>
          </cell>
          <cell r="E10">
            <v>289884</v>
          </cell>
          <cell r="F10">
            <v>0</v>
          </cell>
          <cell r="G10">
            <v>3055845</v>
          </cell>
        </row>
        <row r="11">
          <cell r="D11">
            <v>586083764</v>
          </cell>
          <cell r="E11">
            <v>73690052</v>
          </cell>
          <cell r="F11">
            <v>0</v>
          </cell>
          <cell r="G11">
            <v>524300000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8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7.01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4875.59</v>
          </cell>
          <cell r="F15">
            <v>0</v>
          </cell>
          <cell r="G15">
            <v>2757016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1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E7">
            <v>1317006088.04</v>
          </cell>
          <cell r="F7">
            <v>2113642316.5910001</v>
          </cell>
          <cell r="G7">
            <v>759305147</v>
          </cell>
          <cell r="H7">
            <v>6500000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131591998</v>
          </cell>
          <cell r="F9">
            <v>109877</v>
          </cell>
          <cell r="G9">
            <v>0</v>
          </cell>
          <cell r="H9">
            <v>159305147</v>
          </cell>
        </row>
        <row r="10">
          <cell r="E10">
            <v>10000</v>
          </cell>
          <cell r="F10">
            <v>6510000</v>
          </cell>
          <cell r="G10">
            <v>6500000</v>
          </cell>
          <cell r="H10"/>
        </row>
        <row r="11">
          <cell r="E11">
            <v>567682343.20000005</v>
          </cell>
          <cell r="F11">
            <v>22839682</v>
          </cell>
          <cell r="G11">
            <v>0</v>
          </cell>
          <cell r="H11">
            <v>600000000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8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6.81</v>
          </cell>
          <cell r="F14">
            <v>9877</v>
          </cell>
          <cell r="G14">
            <v>0</v>
          </cell>
          <cell r="H14">
            <v>0</v>
          </cell>
        </row>
        <row r="15">
          <cell r="E15">
            <v>140.86000000000001</v>
          </cell>
          <cell r="F15"/>
          <cell r="G15">
            <v>0</v>
          </cell>
          <cell r="H15"/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1311655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0" zoomScaleNormal="80" workbookViewId="0">
      <selection activeCell="J23" sqref="J23"/>
    </sheetView>
  </sheetViews>
  <sheetFormatPr baseColWidth="10" defaultColWidth="11.5546875" defaultRowHeight="14.4" x14ac:dyDescent="0.3"/>
  <cols>
    <col min="1" max="1" width="3.88671875" style="1" customWidth="1"/>
    <col min="2" max="2" width="11.5546875" style="1"/>
    <col min="3" max="3" width="33.33203125" style="1" customWidth="1"/>
    <col min="4" max="4" width="22.6640625" style="1" customWidth="1"/>
    <col min="5" max="5" width="19.5546875" style="1" customWidth="1"/>
    <col min="6" max="6" width="21.6640625" style="1" customWidth="1"/>
    <col min="7" max="7" width="19.109375" style="1" customWidth="1"/>
    <col min="8" max="8" width="19.6640625" style="1" customWidth="1"/>
    <col min="9" max="9" width="18.33203125" style="1" customWidth="1"/>
    <col min="10" max="10" width="21.6640625" style="1" customWidth="1"/>
    <col min="11" max="11" width="19.44140625" style="1" customWidth="1"/>
    <col min="12" max="12" width="17.44140625" style="1" customWidth="1"/>
    <col min="13" max="13" width="28.33203125" style="1" customWidth="1"/>
    <col min="14" max="16384" width="11.5546875" style="1"/>
  </cols>
  <sheetData>
    <row r="1" spans="1:15" ht="15.6" x14ac:dyDescent="0.3">
      <c r="D1" s="31" t="s">
        <v>0</v>
      </c>
      <c r="E1" s="31"/>
      <c r="F1" s="31"/>
      <c r="G1" s="31"/>
      <c r="H1" s="31"/>
      <c r="I1" s="31"/>
      <c r="J1" s="31"/>
      <c r="K1" s="2"/>
      <c r="L1" s="2"/>
    </row>
    <row r="2" spans="1:15" ht="15.6" x14ac:dyDescent="0.3">
      <c r="D2" s="31" t="s">
        <v>1</v>
      </c>
      <c r="E2" s="31"/>
      <c r="F2" s="31"/>
      <c r="G2" s="31"/>
      <c r="H2" s="31"/>
      <c r="I2" s="31"/>
      <c r="J2" s="31"/>
      <c r="K2" s="2"/>
      <c r="L2" s="2"/>
    </row>
    <row r="3" spans="1:15" ht="15.6" x14ac:dyDescent="0.3">
      <c r="D3" s="32" t="s">
        <v>2</v>
      </c>
      <c r="E3" s="32"/>
      <c r="F3" s="32"/>
      <c r="G3" s="32"/>
      <c r="H3" s="32"/>
      <c r="I3" s="32"/>
      <c r="J3" s="32"/>
      <c r="K3" s="3"/>
      <c r="L3" s="3"/>
    </row>
    <row r="4" spans="1:15" s="4" customFormat="1" ht="18" x14ac:dyDescent="0.35">
      <c r="D4" s="33" t="s">
        <v>3</v>
      </c>
      <c r="E4" s="33"/>
      <c r="F4" s="33"/>
      <c r="G4" s="33"/>
      <c r="H4" s="33"/>
      <c r="I4" s="33"/>
      <c r="J4" s="33"/>
    </row>
    <row r="5" spans="1:15" s="5" customFormat="1" ht="28.8" x14ac:dyDescent="0.3"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 t="s">
        <v>14</v>
      </c>
      <c r="M5" s="8" t="s">
        <v>15</v>
      </c>
    </row>
    <row r="6" spans="1:15" ht="15" customHeight="1" x14ac:dyDescent="0.3">
      <c r="A6" s="1">
        <v>1</v>
      </c>
      <c r="B6" s="9">
        <v>111005001</v>
      </c>
      <c r="C6" s="10" t="s">
        <v>16</v>
      </c>
      <c r="D6" s="11" t="s">
        <v>17</v>
      </c>
      <c r="E6" s="12">
        <f>+'[1]ENERO 2021'!I6</f>
        <v>70176852.840000004</v>
      </c>
      <c r="F6" s="12">
        <f>+'[1]ENERO 2021'!J6+'[1]FEBRERO 2021'!I6+'[1]MARZO 2021'!G6+'[1]ABRIL 2021'!G6+'[1]MAYO 2021'!G6+'[1]JUNIO 2021'!G6++'[1]JULIO 2021'!G6+[1]AGOSTO!G6+'[1]SEPTIEBRE '!D7++[1]OCTUBRE!C7+'[1]NOVIEMBRE  (2)'!D6+'[1]DICIEMBRE 2021'!E6</f>
        <v>26387891.09</v>
      </c>
      <c r="G6" s="12">
        <f>+'[1]ENERO 2021'!K6+'[1]FEBRERO 2021'!J6+'[1]MARZO 2021'!H6+'[1]ABRIL 2021'!H6+'[1]MAYO 2021'!H6+'[1]JUNIO 2021'!H6++'[1]JULIO 2021'!H6+[1]AGOSTO!H6+'[1]SEPTIEBRE '!E7++[1]OCTUBRE!D7+'[1]NOVIEMBRE  (2)'!E6+'[1]DICIEMBRE 2021'!F6</f>
        <v>0</v>
      </c>
      <c r="H6" s="12">
        <f>+'[1]ENERO 2021'!L6+'[1]FEBRERO 2021'!K6+'[1]MARZO 2021'!I6+'[1]ABRIL 2021'!I6+'[1]MAYO 2021'!I6+'[1]JUNIO 2021'!I6++'[1]JULIO 2021'!I6+[1]AGOSTO!I6+'[1]SEPTIEBRE '!F7++[1]OCTUBRE!E7+'[1]NOVIEMBRE  (2)'!F6+'[1]DICIEMBRE 2021'!G6</f>
        <v>0</v>
      </c>
      <c r="I6" s="12">
        <f>+'[1]ENERO 2021'!M6+'[1]FEBRERO 2021'!L6+'[1]MARZO 2021'!J6+'[1]ABRIL 2021'!J6+'[1]MAYO 2021'!J6+'[1]JUNIO 2021'!J6++'[1]JULIO 2021'!J6+[1]AGOSTO!J6+'[1]SEPTIEBRE '!G7++[1]OCTUBRE!F7+'[1]NOVIEMBRE  (2)'!G6+'[1]DICIEMBRE 2021'!H6</f>
        <v>0</v>
      </c>
      <c r="J6" s="12">
        <f>+E6+F6+H6-G6-I6</f>
        <v>96564743.930000007</v>
      </c>
      <c r="K6" s="13">
        <f>+J6</f>
        <v>96564743.930000007</v>
      </c>
      <c r="L6" s="14">
        <f>+J6-K6</f>
        <v>0</v>
      </c>
      <c r="M6" s="10"/>
      <c r="N6" s="1">
        <v>1</v>
      </c>
    </row>
    <row r="7" spans="1:15" ht="15" customHeight="1" x14ac:dyDescent="0.3">
      <c r="A7" s="1">
        <v>2</v>
      </c>
      <c r="B7" s="9">
        <v>111005002</v>
      </c>
      <c r="C7" s="10" t="s">
        <v>18</v>
      </c>
      <c r="D7" s="15">
        <v>176369999394</v>
      </c>
      <c r="E7" s="12">
        <f>+'[1]ENERO 2021'!I7</f>
        <v>876603679.46000004</v>
      </c>
      <c r="F7" s="12">
        <f>+'[1]ENERO 2021'!J7+'[1]FEBRERO 2021'!I7+'[1]MARZO 2021'!G7+'[1]ABRIL 2021'!G7+'[1]MAYO 2021'!G7+'[1]JUNIO 2021'!G7++'[1]JULIO 2021'!G7+[1]AGOSTO!G7+'[1]SEPTIEBRE '!D8++[1]OCTUBRE!C8+'[1]NOVIEMBRE  (2)'!D7+'[1]DICIEMBRE 2021'!E7</f>
        <v>3074618678.3199997</v>
      </c>
      <c r="G7" s="12">
        <f>+'[1]ENERO 2021'!K7+'[1]FEBRERO 2021'!J7+'[1]MARZO 2021'!H7+'[1]ABRIL 2021'!H7+'[1]MAYO 2021'!H7+'[1]JUNIO 2021'!H7++'[1]JULIO 2021'!H7+[1]AGOSTO!H7+'[1]SEPTIEBRE '!E8++[1]OCTUBRE!D8+'[1]NOVIEMBRE  (2)'!E7+'[1]DICIEMBRE 2021'!F7</f>
        <v>8831701755.191</v>
      </c>
      <c r="H7" s="12">
        <f>+'[1]ENERO 2021'!L7+'[1]FEBRERO 2021'!K7+'[1]MARZO 2021'!I7+'[1]ABRIL 2021'!I7+'[1]MAYO 2021'!I7+'[1]JUNIO 2021'!I7++'[1]JULIO 2021'!I7+[1]AGOSTO!I7+'[1]SEPTIEBRE '!F8++[1]OCTUBRE!E8+'[1]NOVIEMBRE  (2)'!F7+'[1]DICIEMBRE 2021'!G7</f>
        <v>4905259730.4099998</v>
      </c>
      <c r="I7" s="12">
        <f>+'[1]ENERO 2021'!M7+'[1]FEBRERO 2021'!L7+'[1]MARZO 2021'!J7+'[1]ABRIL 2021'!J7+'[1]MAYO 2021'!J7+'[1]JUNIO 2021'!J7++'[1]JULIO 2021'!J7+[1]AGOSTO!J7+'[1]SEPTIEBRE '!G8++[1]OCTUBRE!F8+'[1]NOVIEMBRE  (2)'!G7+'[1]DICIEMBRE 2021'!H7</f>
        <v>20520600</v>
      </c>
      <c r="J7" s="12">
        <f t="shared" ref="J7:J15" si="0">+E7+F7+H7-G7-I7</f>
        <v>4259732.998998642</v>
      </c>
      <c r="K7" s="13">
        <v>772779884.20000005</v>
      </c>
      <c r="L7" s="14">
        <f>+J7-K7</f>
        <v>-768520151.20100141</v>
      </c>
      <c r="M7" s="10" t="s">
        <v>19</v>
      </c>
      <c r="N7" s="1">
        <v>2</v>
      </c>
    </row>
    <row r="8" spans="1:15" ht="15" customHeight="1" x14ac:dyDescent="0.3">
      <c r="A8" s="1">
        <v>3</v>
      </c>
      <c r="B8" s="9">
        <v>111005003</v>
      </c>
      <c r="C8" s="10" t="s">
        <v>20</v>
      </c>
      <c r="D8" s="11" t="s">
        <v>21</v>
      </c>
      <c r="E8" s="12">
        <f>+'[1]ENERO 2021'!I8</f>
        <v>1</v>
      </c>
      <c r="F8" s="12">
        <f>+'[1]ENERO 2021'!J8+'[1]FEBRERO 2021'!I8+'[1]MARZO 2021'!G8+'[1]ABRIL 2021'!G8+'[1]MAYO 2021'!G8+'[1]JUNIO 2021'!G8++'[1]JULIO 2021'!G8+[1]AGOSTO!G8+'[1]SEPTIEBRE '!D9++[1]OCTUBRE!C9+'[1]NOVIEMBRE  (2)'!D8+'[1]DICIEMBRE 2021'!E8</f>
        <v>0</v>
      </c>
      <c r="G8" s="12">
        <f>+'[1]ENERO 2021'!K8+'[1]FEBRERO 2021'!J8+'[1]MARZO 2021'!H8+'[1]ABRIL 2021'!H8+'[1]MAYO 2021'!H8+'[1]JUNIO 2021'!H8++'[1]JULIO 2021'!H8+[1]AGOSTO!H8+'[1]SEPTIEBRE '!E9++[1]OCTUBRE!D9+'[1]NOVIEMBRE  (2)'!E8+'[1]DICIEMBRE 2021'!F8</f>
        <v>0</v>
      </c>
      <c r="H8" s="12">
        <f>+'[1]ENERO 2021'!L8+'[1]FEBRERO 2021'!K8+'[1]MARZO 2021'!I8+'[1]ABRIL 2021'!I8+'[1]MAYO 2021'!I8+'[1]JUNIO 2021'!I8++'[1]JULIO 2021'!I8+[1]AGOSTO!I8+'[1]SEPTIEBRE '!F9++[1]OCTUBRE!E9+'[1]NOVIEMBRE  (2)'!F8+'[1]DICIEMBRE 2021'!G8</f>
        <v>0</v>
      </c>
      <c r="I8" s="12">
        <f>+'[1]ENERO 2021'!M8+'[1]FEBRERO 2021'!L8+'[1]MARZO 2021'!J8+'[1]ABRIL 2021'!J8+'[1]MAYO 2021'!J8+'[1]JUNIO 2021'!J8++'[1]JULIO 2021'!J8+[1]AGOSTO!J8+'[1]SEPTIEBRE '!G9++[1]OCTUBRE!F9+'[1]NOVIEMBRE  (2)'!G8+'[1]DICIEMBRE 2021'!H8</f>
        <v>0</v>
      </c>
      <c r="J8" s="12">
        <f t="shared" si="0"/>
        <v>1</v>
      </c>
      <c r="K8" s="13">
        <f>+J8</f>
        <v>1</v>
      </c>
      <c r="L8" s="14">
        <f t="shared" ref="L8:L16" si="1">+J8-K8</f>
        <v>0</v>
      </c>
      <c r="M8" s="10"/>
      <c r="N8" s="1">
        <v>3</v>
      </c>
    </row>
    <row r="9" spans="1:15" ht="15" customHeight="1" x14ac:dyDescent="0.3">
      <c r="A9" s="1">
        <v>4</v>
      </c>
      <c r="B9" s="9">
        <v>111005004</v>
      </c>
      <c r="C9" s="10" t="s">
        <v>22</v>
      </c>
      <c r="D9" s="16">
        <v>176369998727</v>
      </c>
      <c r="E9" s="12">
        <f>+'[1]ENERO 2021'!I9</f>
        <v>132031888.98999998</v>
      </c>
      <c r="F9" s="12">
        <f>+'[1]ENERO 2021'!J9+'[1]FEBRERO 2021'!I9+'[1]MARZO 2021'!G9+'[1]ABRIL 2021'!G9+'[1]MAYO 2021'!G9+'[1]JUNIO 2021'!G9++'[1]JULIO 2021'!G9+[1]AGOSTO!G9+'[1]SEPTIEBRE '!D10++[1]OCTUBRE!C10+'[1]NOVIEMBRE  (2)'!D9+'[1]DICIEMBRE 2021'!E9</f>
        <v>539356531</v>
      </c>
      <c r="G9" s="12">
        <f>+'[1]ENERO 2021'!K9+'[1]FEBRERO 2021'!J9+'[1]MARZO 2021'!H9+'[1]ABRIL 2021'!H9+'[1]MAYO 2021'!H9+'[1]JUNIO 2021'!H9++'[1]JULIO 2021'!H9+[1]AGOSTO!H9+'[1]SEPTIEBRE '!E10++[1]OCTUBRE!D10+'[1]NOVIEMBRE  (2)'!E9+'[1]DICIEMBRE 2021'!F9</f>
        <v>868477</v>
      </c>
      <c r="H9" s="12">
        <f>+'[1]ENERO 2021'!L9+'[1]FEBRERO 2021'!K9+'[1]MARZO 2021'!I9+'[1]ABRIL 2021'!I9+'[1]MAYO 2021'!I9+'[1]JUNIO 2021'!I9++'[1]JULIO 2021'!I9+[1]AGOSTO!I9+'[1]SEPTIEBRE '!F10++[1]OCTUBRE!E10+'[1]NOVIEMBRE  (2)'!F9+'[1]DICIEMBRE 2021'!G9</f>
        <v>0</v>
      </c>
      <c r="I9" s="12">
        <f>+'[1]ENERO 2021'!M9+'[1]FEBRERO 2021'!L9+'[1]MARZO 2021'!J9+'[1]ABRIL 2021'!J9+'[1]MAYO 2021'!J9+'[1]JUNIO 2021'!J9++'[1]JULIO 2021'!J9+[1]AGOSTO!J9+'[1]SEPTIEBRE '!G10++[1]OCTUBRE!F10+'[1]NOVIEMBRE  (2)'!G9+'[1]DICIEMBRE 2021'!H9</f>
        <v>511385926.16999996</v>
      </c>
      <c r="J9" s="12">
        <f t="shared" si="0"/>
        <v>159134016.82000005</v>
      </c>
      <c r="K9" s="13">
        <f>+J9</f>
        <v>159134016.82000005</v>
      </c>
      <c r="L9" s="14">
        <f t="shared" si="1"/>
        <v>0</v>
      </c>
      <c r="M9" s="10"/>
      <c r="N9" s="1">
        <v>4</v>
      </c>
    </row>
    <row r="10" spans="1:15" ht="15" customHeight="1" x14ac:dyDescent="0.3">
      <c r="A10" s="1">
        <v>5</v>
      </c>
      <c r="B10" s="9">
        <v>111005007</v>
      </c>
      <c r="C10" s="10" t="s">
        <v>23</v>
      </c>
      <c r="D10" s="16">
        <v>176369997737</v>
      </c>
      <c r="E10" s="12">
        <f>+'[1]ENERO 2021'!I10</f>
        <v>0</v>
      </c>
      <c r="F10" s="12">
        <f>+'[1]ENERO 2021'!J10+'[1]FEBRERO 2021'!I10+'[1]MARZO 2021'!G10+'[1]ABRIL 2021'!G10+'[1]MAYO 2021'!G10+'[1]JUNIO 2021'!G10++'[1]JULIO 2021'!G10+[1]AGOSTO!G10+'[1]SEPTIEBRE '!D11++[1]OCTUBRE!C11+'[1]NOVIEMBRE  (2)'!D10+'[1]DICIEMBRE 2021'!E10</f>
        <v>1010000</v>
      </c>
      <c r="G10" s="12">
        <f>+'[1]ENERO 2021'!K10+'[1]FEBRERO 2021'!J10+'[1]MARZO 2021'!H10+'[1]ABRIL 2021'!H10+'[1]MAYO 2021'!H10+'[1]JUNIO 2021'!H10++'[1]JULIO 2021'!H10+[1]AGOSTO!H10+'[1]SEPTIEBRE '!E11++[1]OCTUBRE!D11+'[1]NOVIEMBRE  (2)'!E10+'[1]DICIEMBRE 2021'!F10</f>
        <v>17492400</v>
      </c>
      <c r="H10" s="12">
        <f>+'[1]ENERO 2021'!L10+'[1]FEBRERO 2021'!K10+'[1]MARZO 2021'!I10+'[1]ABRIL 2021'!I10+'[1]MAYO 2021'!I10+'[1]JUNIO 2021'!I10++'[1]JULIO 2021'!I10+[1]AGOSTO!I10+'[1]SEPTIEBRE '!F11++[1]OCTUBRE!E11+'[1]NOVIEMBRE  (2)'!F10+'[1]DICIEMBRE 2021'!G10</f>
        <v>21500000</v>
      </c>
      <c r="I10" s="12">
        <f>+'[1]ENERO 2021'!M10+'[1]FEBRERO 2021'!L10+'[1]MARZO 2021'!J10+'[1]ABRIL 2021'!J10+'[1]MAYO 2021'!J10+'[1]JUNIO 2021'!J10++'[1]JULIO 2021'!J10+[1]AGOSTO!J10+'[1]SEPTIEBRE '!G11++[1]OCTUBRE!F11+'[1]NOVIEMBRE  (2)'!G10+'[1]DICIEMBRE 2021'!H10</f>
        <v>5017600</v>
      </c>
      <c r="J10" s="12">
        <f t="shared" si="0"/>
        <v>0</v>
      </c>
      <c r="K10" s="13">
        <v>5525123</v>
      </c>
      <c r="L10" s="14">
        <f t="shared" si="1"/>
        <v>-5525123</v>
      </c>
      <c r="M10" s="10"/>
      <c r="N10" s="1">
        <v>5</v>
      </c>
    </row>
    <row r="11" spans="1:15" ht="15" customHeight="1" x14ac:dyDescent="0.3">
      <c r="A11" s="1">
        <v>6</v>
      </c>
      <c r="B11" s="9">
        <v>111006001</v>
      </c>
      <c r="C11" s="10" t="s">
        <v>24</v>
      </c>
      <c r="D11" s="16" t="s">
        <v>25</v>
      </c>
      <c r="E11" s="12">
        <f>+'[1]ENERO 2021'!I11</f>
        <v>119843751.25</v>
      </c>
      <c r="F11" s="12">
        <f>+'[1]ENERO 2021'!J11+'[1]FEBRERO 2021'!I11+'[1]MARZO 2021'!G11+'[1]ABRIL 2021'!G11+'[1]MAYO 2021'!G11+'[1]JUNIO 2021'!G11++'[1]JULIO 2021'!G11+[1]AGOSTO!G11+'[1]SEPTIEBRE '!D12++[1]OCTUBRE!C12+'[1]NOVIEMBRE  (2)'!D11+'[1]DICIEMBRE 2021'!E11</f>
        <v>4359604229.1999998</v>
      </c>
      <c r="G11" s="12">
        <f>+'[1]ENERO 2021'!K11+'[1]FEBRERO 2021'!J11+'[1]MARZO 2021'!H11+'[1]ABRIL 2021'!H11+'[1]MAYO 2021'!H11+'[1]JUNIO 2021'!H11++'[1]JULIO 2021'!H11+[1]AGOSTO!H11+'[1]SEPTIEBRE '!E12++[1]OCTUBRE!D12+'[1]NOVIEMBRE  (2)'!E11+'[1]DICIEMBRE 2021'!F11</f>
        <v>352215697</v>
      </c>
      <c r="H11" s="12">
        <f>+'[1]ENERO 2021'!L11+'[1]FEBRERO 2021'!K11+'[1]MARZO 2021'!I11+'[1]ABRIL 2021'!I11+'[1]MAYO 2021'!I11+'[1]JUNIO 2021'!I11++'[1]JULIO 2021'!I11+[1]AGOSTO!I11+'[1]SEPTIEBRE '!F12++[1]OCTUBRE!E12+'[1]NOVIEMBRE  (2)'!F11+'[1]DICIEMBRE 2021'!G11</f>
        <v>0</v>
      </c>
      <c r="I11" s="12">
        <f>+'[1]ENERO 2021'!M11+'[1]FEBRERO 2021'!L11+'[1]MARZO 2021'!J11+'[1]ABRIL 2021'!J11+'[1]MAYO 2021'!J11+'[1]JUNIO 2021'!J11++'[1]JULIO 2021'!J11+[1]AGOSTO!J11+'[1]SEPTIEBRE '!G12++[1]OCTUBRE!F12+'[1]NOVIEMBRE  (2)'!G11+'[1]DICIEMBRE 2021'!H11</f>
        <v>4108996394</v>
      </c>
      <c r="J11" s="12">
        <f t="shared" si="0"/>
        <v>18235889.449999809</v>
      </c>
      <c r="K11" s="13">
        <f>+J11</f>
        <v>18235889.449999809</v>
      </c>
      <c r="L11" s="17">
        <v>0</v>
      </c>
      <c r="M11" s="18"/>
      <c r="N11" s="1">
        <v>6</v>
      </c>
    </row>
    <row r="12" spans="1:15" ht="15" customHeight="1" x14ac:dyDescent="0.3">
      <c r="A12" s="1">
        <v>7</v>
      </c>
      <c r="B12" s="9">
        <v>111006006</v>
      </c>
      <c r="C12" s="10" t="s">
        <v>26</v>
      </c>
      <c r="D12" s="16" t="s">
        <v>27</v>
      </c>
      <c r="E12" s="12">
        <f>+'[1]ENERO 2021'!I12</f>
        <v>1178</v>
      </c>
      <c r="F12" s="12">
        <f>+'[1]ENERO 2021'!J12+'[1]FEBRERO 2021'!I12+'[1]MARZO 2021'!G12+'[1]ABRIL 2021'!G12+'[1]MAYO 2021'!G12+'[1]JUNIO 2021'!G12++'[1]JULIO 2021'!G12+[1]AGOSTO!G12+'[1]SEPTIEBRE '!D13++[1]OCTUBRE!C13+'[1]NOVIEMBRE  (2)'!D12+'[1]DICIEMBRE 2021'!E12</f>
        <v>0</v>
      </c>
      <c r="G12" s="12">
        <f>+'[1]ENERO 2021'!K12+'[1]FEBRERO 2021'!J12+'[1]MARZO 2021'!H12+'[1]ABRIL 2021'!H12+'[1]MAYO 2021'!H12+'[1]JUNIO 2021'!H12++'[1]JULIO 2021'!H12+[1]AGOSTO!H12+'[1]SEPTIEBRE '!E13++[1]OCTUBRE!D13+'[1]NOVIEMBRE  (2)'!E12+'[1]DICIEMBRE 2021'!F12</f>
        <v>0</v>
      </c>
      <c r="H12" s="12">
        <f>+'[1]ENERO 2021'!L12+'[1]FEBRERO 2021'!K12+'[1]MARZO 2021'!I12+'[1]ABRIL 2021'!I12+'[1]MAYO 2021'!I12+'[1]JUNIO 2021'!I12++'[1]JULIO 2021'!I12+[1]AGOSTO!I12+'[1]SEPTIEBRE '!F13++[1]OCTUBRE!E13+'[1]NOVIEMBRE  (2)'!F12+'[1]DICIEMBRE 2021'!G12</f>
        <v>0</v>
      </c>
      <c r="I12" s="12">
        <f>+'[1]ENERO 2021'!M12+'[1]FEBRERO 2021'!L12+'[1]MARZO 2021'!J12+'[1]ABRIL 2021'!J12+'[1]MAYO 2021'!J12+'[1]JUNIO 2021'!J12++'[1]JULIO 2021'!J12+[1]AGOSTO!J12+'[1]SEPTIEBRE '!G13++[1]OCTUBRE!F13+'[1]NOVIEMBRE  (2)'!G12+'[1]DICIEMBRE 2021'!H12</f>
        <v>0</v>
      </c>
      <c r="J12" s="12">
        <f t="shared" si="0"/>
        <v>1178</v>
      </c>
      <c r="K12" s="13">
        <f>+J12</f>
        <v>1178</v>
      </c>
      <c r="L12" s="17">
        <f t="shared" si="1"/>
        <v>0</v>
      </c>
      <c r="M12" s="19"/>
      <c r="N12" s="1">
        <v>7</v>
      </c>
    </row>
    <row r="13" spans="1:15" ht="15" customHeight="1" x14ac:dyDescent="0.3">
      <c r="A13" s="1">
        <v>8</v>
      </c>
      <c r="B13" s="9">
        <v>111006008</v>
      </c>
      <c r="C13" s="10" t="s">
        <v>28</v>
      </c>
      <c r="D13" s="16">
        <v>585148919</v>
      </c>
      <c r="E13" s="12">
        <f>+'[1]ENERO 2021'!I13</f>
        <v>199691</v>
      </c>
      <c r="F13" s="12">
        <f>+'[1]ENERO 2021'!J13+'[1]FEBRERO 2021'!I13+'[1]MARZO 2021'!G13+'[1]ABRIL 2021'!G13+'[1]MAYO 2021'!G13+'[1]JUNIO 2021'!G13++'[1]JULIO 2021'!G13+[1]AGOSTO!G13+'[1]SEPTIEBRE '!D14++[1]OCTUBRE!C14+'[1]NOVIEMBRE  (2)'!D13+'[1]DICIEMBRE 2021'!E13</f>
        <v>106</v>
      </c>
      <c r="G13" s="12">
        <f>+'[1]ENERO 2021'!K13+'[1]FEBRERO 2021'!J13+'[1]MARZO 2021'!H13+'[1]ABRIL 2021'!H13+'[1]MAYO 2021'!H13+'[1]JUNIO 2021'!H13++'[1]JULIO 2021'!H13+[1]AGOSTO!H13+'[1]SEPTIEBRE '!E14++[1]OCTUBRE!D14+'[1]NOVIEMBRE  (2)'!E13+'[1]DICIEMBRE 2021'!F13</f>
        <v>0</v>
      </c>
      <c r="H13" s="12">
        <f>+'[1]ENERO 2021'!L13+'[1]FEBRERO 2021'!K13+'[1]MARZO 2021'!I13+'[1]ABRIL 2021'!I13+'[1]MAYO 2021'!I13+'[1]JUNIO 2021'!I13++'[1]JULIO 2021'!I13+[1]AGOSTO!I13+'[1]SEPTIEBRE '!F14++[1]OCTUBRE!E14+'[1]NOVIEMBRE  (2)'!F13+'[1]DICIEMBRE 2021'!G13</f>
        <v>0</v>
      </c>
      <c r="I13" s="12">
        <f>+'[1]ENERO 2021'!M13+'[1]FEBRERO 2021'!L13+'[1]MARZO 2021'!J13+'[1]ABRIL 2021'!J13+'[1]MAYO 2021'!J13+'[1]JUNIO 2021'!J13++'[1]JULIO 2021'!J13+[1]AGOSTO!J13+'[1]SEPTIEBRE '!G14++[1]OCTUBRE!F14+'[1]NOVIEMBRE  (2)'!G13+'[1]DICIEMBRE 2021'!H13</f>
        <v>0</v>
      </c>
      <c r="J13" s="12">
        <f t="shared" si="0"/>
        <v>199797</v>
      </c>
      <c r="K13" s="13">
        <f>+J13</f>
        <v>199797</v>
      </c>
      <c r="L13" s="17">
        <f t="shared" si="1"/>
        <v>0</v>
      </c>
      <c r="M13" s="19"/>
      <c r="N13" s="1">
        <v>8</v>
      </c>
    </row>
    <row r="14" spans="1:15" ht="15" customHeight="1" x14ac:dyDescent="0.3">
      <c r="A14" s="1">
        <v>9</v>
      </c>
      <c r="B14" s="9">
        <v>111006011</v>
      </c>
      <c r="C14" s="10" t="s">
        <v>29</v>
      </c>
      <c r="D14" s="16">
        <v>176300029657</v>
      </c>
      <c r="E14" s="12">
        <f>+'[1]ENERO 2021'!I14</f>
        <v>14012.980000019073</v>
      </c>
      <c r="F14" s="12">
        <f>+'[1]ENERO 2021'!J14+'[1]FEBRERO 2021'!I14+'[1]MARZO 2021'!G14+'[1]ABRIL 2021'!G14+'[1]MAYO 2021'!G14+'[1]JUNIO 2021'!G14++'[1]JULIO 2021'!G14+[1]AGOSTO!G14+'[1]SEPTIEBRE '!D15++[1]OCTUBRE!C15+'[1]NOVIEMBRE  (2)'!D14+'[1]DICIEMBRE 2021'!E14</f>
        <v>9330345.620000001</v>
      </c>
      <c r="G14" s="12">
        <f>+'[1]ENERO 2021'!K14+'[1]FEBRERO 2021'!J14+'[1]MARZO 2021'!H14+'[1]ABRIL 2021'!H14+'[1]MAYO 2021'!H14+'[1]JUNIO 2021'!H14++'[1]JULIO 2021'!H14+[1]AGOSTO!H14+'[1]SEPTIEBRE '!E15++[1]OCTUBRE!D15+'[1]NOVIEMBRE  (2)'!E14+'[1]DICIEMBRE 2021'!F14</f>
        <v>23889.98</v>
      </c>
      <c r="H14" s="12">
        <f>+'[1]ENERO 2021'!L14+'[1]FEBRERO 2021'!K14+'[1]MARZO 2021'!I14+'[1]ABRIL 2021'!I14+'[1]MAYO 2021'!I14+'[1]JUNIO 2021'!I14++'[1]JULIO 2021'!I14+[1]AGOSTO!I14+'[1]SEPTIEBRE '!F15++[1]OCTUBRE!E15+'[1]NOVIEMBRE  (2)'!F14+'[1]DICIEMBRE 2021'!G14</f>
        <v>0</v>
      </c>
      <c r="I14" s="12">
        <f>+'[1]ENERO 2021'!M14+'[1]FEBRERO 2021'!L14+'[1]MARZO 2021'!J14+'[1]ABRIL 2021'!J14+'[1]MAYO 2021'!J14+'[1]JUNIO 2021'!J14++'[1]JULIO 2021'!J14+[1]AGOSTO!J14+'[1]SEPTIEBRE '!G15++[1]OCTUBRE!F15+'[1]NOVIEMBRE  (2)'!G14+'[1]DICIEMBRE 2021'!H14</f>
        <v>9244748.2400000002</v>
      </c>
      <c r="J14" s="12">
        <f t="shared" si="0"/>
        <v>75720.380000019446</v>
      </c>
      <c r="K14" s="13">
        <f>+J14</f>
        <v>75720.380000019446</v>
      </c>
      <c r="L14" s="17">
        <f t="shared" si="1"/>
        <v>0</v>
      </c>
      <c r="M14" s="19"/>
      <c r="N14" s="1">
        <v>9</v>
      </c>
    </row>
    <row r="15" spans="1:15" ht="15" customHeight="1" x14ac:dyDescent="0.3">
      <c r="A15" s="1">
        <v>10</v>
      </c>
      <c r="B15" s="9">
        <v>113390001</v>
      </c>
      <c r="C15" s="10" t="s">
        <v>30</v>
      </c>
      <c r="D15" s="16">
        <v>1000719181</v>
      </c>
      <c r="E15" s="12">
        <f>+'[1]ENERO 2021'!I15</f>
        <v>268909184.31999993</v>
      </c>
      <c r="F15" s="12">
        <f>+'[1]ENERO 2021'!J15+'[1]FEBRERO 2021'!I15+'[1]MARZO 2021'!G15+'[1]ABRIL 2021'!G15+'[1]MAYO 2021'!G15+'[1]JUNIO 2021'!G15++'[1]JULIO 2021'!G15+[1]AGOSTO!G15+'[1]SEPTIEBRE '!D16++[1]OCTUBRE!C16+'[1]NOVIEMBRE  (2)'!D15+'[1]DICIEMBRE 2021'!E15</f>
        <v>2579909.2599999998</v>
      </c>
      <c r="G15" s="12">
        <f>+'[1]ENERO 2021'!K15+'[1]FEBRERO 2021'!J15+'[1]MARZO 2021'!H15+'[1]ABRIL 2021'!H15+'[1]MAYO 2021'!H15+'[1]JUNIO 2021'!H15++'[1]JULIO 2021'!H15+[1]AGOSTO!H15+'[1]SEPTIEBRE '!E16++[1]OCTUBRE!D16+'[1]NOVIEMBRE  (2)'!E15+'[1]DICIEMBRE 2021'!F15</f>
        <v>806164.14</v>
      </c>
      <c r="H15" s="12">
        <f>+'[1]ENERO 2021'!L15+'[1]FEBRERO 2021'!K15+'[1]MARZO 2021'!I15+'[1]ABRIL 2021'!I15+'[1]MAYO 2021'!I15+'[1]JUNIO 2021'!I15++'[1]JULIO 2021'!I15+[1]AGOSTO!I15+'[1]SEPTIEBRE '!F16++[1]OCTUBRE!E16+'[1]NOVIEMBRE  (2)'!F15+'[1]DICIEMBRE 2021'!G15</f>
        <v>0</v>
      </c>
      <c r="I15" s="12">
        <f>+'[1]ENERO 2021'!M15+'[1]FEBRERO 2021'!L15+'[1]MARZO 2021'!J15+'[1]ABRIL 2021'!J15+'[1]MAYO 2021'!J15+'[1]JUNIO 2021'!J15++'[1]JULIO 2021'!J15+[1]AGOSTO!J15+'[1]SEPTIEBRE '!G16++[1]OCTUBRE!F16+'[1]NOVIEMBRE  (2)'!G15+'[1]DICIEMBRE 2021'!H15</f>
        <v>270633456</v>
      </c>
      <c r="J15" s="12">
        <f t="shared" si="0"/>
        <v>49473.439999938011</v>
      </c>
      <c r="K15" s="13">
        <f>+J15</f>
        <v>49473.439999938011</v>
      </c>
      <c r="L15" s="17">
        <f t="shared" si="1"/>
        <v>0</v>
      </c>
      <c r="M15" s="18"/>
      <c r="N15" s="1">
        <v>10</v>
      </c>
    </row>
    <row r="16" spans="1:15" ht="15" customHeight="1" x14ac:dyDescent="0.3">
      <c r="A16" s="1">
        <v>11</v>
      </c>
      <c r="B16" s="9">
        <v>110501001</v>
      </c>
      <c r="C16" s="10" t="s">
        <v>31</v>
      </c>
      <c r="D16" s="20" t="s">
        <v>31</v>
      </c>
      <c r="E16" s="12">
        <f>+'[1]ENERO 2021'!I16</f>
        <v>2184270</v>
      </c>
      <c r="F16" s="12">
        <f>+'[1]ENERO 2021'!J16+'[1]FEBRERO 2021'!I16+'[1]MARZO 2021'!G16+'[1]ABRIL 2021'!G16+'[1]MAYO 2021'!G16+'[1]JUNIO 2021'!G16++'[1]JULIO 2021'!G16+[1]AGOSTO!G16+'[1]SEPTIEBRE '!D17++[1]OCTUBRE!C17+'[1]NOVIEMBRE  (2)'!D16+'[1]DICIEMBRE 2021'!E16</f>
        <v>0</v>
      </c>
      <c r="G16" s="12">
        <f>+'[1]ENERO 2021'!K16+'[1]FEBRERO 2021'!J16+'[1]MARZO 2021'!H16+'[1]ABRIL 2021'!H16+'[1]MAYO 2021'!H16+'[1]JUNIO 2021'!H16++'[1]JULIO 2021'!H16+[1]AGOSTO!H16+'[1]SEPTIEBRE '!E17++[1]OCTUBRE!D17+'[1]NOVIEMBRE  (2)'!E16+'[1]DICIEMBRE 2021'!F16</f>
        <v>0</v>
      </c>
      <c r="H16" s="12">
        <f>+'[1]ENERO 2021'!L16+'[1]FEBRERO 2021'!K16+'[1]MARZO 2021'!I16+'[1]ABRIL 2021'!I16+'[1]MAYO 2021'!I16+'[1]JUNIO 2021'!I16++'[1]JULIO 2021'!I16+[1]AGOSTO!I16+'[1]SEPTIEBRE '!F17++[1]OCTUBRE!E17+'[1]NOVIEMBRE  (2)'!F16+'[1]DICIEMBRE 2021'!G16</f>
        <v>0</v>
      </c>
      <c r="I16" s="12">
        <f>+'[1]ENERO 2021'!M16+'[1]FEBRERO 2021'!L16+'[1]MARZO 2021'!J16+'[1]ABRIL 2021'!J16+'[1]MAYO 2021'!J16+'[1]JUNIO 2021'!J16++'[1]JULIO 2021'!J16+[1]AGOSTO!J16+'[1]SEPTIEBRE '!G17++[1]OCTUBRE!F17+'[1]NOVIEMBRE  (2)'!G16+'[1]DICIEMBRE 2021'!H16</f>
        <v>0</v>
      </c>
      <c r="J16" s="12">
        <f>+'[1]DICIEMBRE 2021'!I16</f>
        <v>1311655</v>
      </c>
      <c r="K16" s="13">
        <v>0</v>
      </c>
      <c r="L16" s="14">
        <f t="shared" si="1"/>
        <v>1311655</v>
      </c>
      <c r="M16" s="10"/>
      <c r="N16" s="1">
        <v>11</v>
      </c>
      <c r="O16" s="1">
        <v>0</v>
      </c>
    </row>
    <row r="17" spans="2:13" ht="15.6" x14ac:dyDescent="0.3">
      <c r="B17" s="10"/>
      <c r="C17" s="10"/>
      <c r="D17" s="21" t="s">
        <v>32</v>
      </c>
      <c r="E17" s="22">
        <f>SUM(E6:E16)</f>
        <v>1469964509.8399999</v>
      </c>
      <c r="F17" s="22">
        <f>SUM(F6:F16)</f>
        <v>8012887690.4899998</v>
      </c>
      <c r="G17" s="22">
        <f>SUM(G6:G16)</f>
        <v>9203108383.3109989</v>
      </c>
      <c r="H17" s="22">
        <f t="shared" ref="H17:I17" si="2">SUM(H6:H16)</f>
        <v>4926759730.4099998</v>
      </c>
      <c r="I17" s="22">
        <f t="shared" si="2"/>
        <v>4925798724.4099998</v>
      </c>
      <c r="J17" s="22">
        <f>SUM(J6:J16)</f>
        <v>279832208.01899844</v>
      </c>
      <c r="K17" s="23">
        <f>SUM(K6:K16)</f>
        <v>1052565827.2199999</v>
      </c>
      <c r="L17" s="24"/>
      <c r="M17" s="10"/>
    </row>
    <row r="19" spans="2:13" x14ac:dyDescent="0.3">
      <c r="H19" s="25"/>
      <c r="J19" s="25"/>
      <c r="K19" s="25"/>
    </row>
    <row r="20" spans="2:13" x14ac:dyDescent="0.3">
      <c r="G20" s="25"/>
      <c r="I20" s="26"/>
    </row>
    <row r="21" spans="2:13" x14ac:dyDescent="0.3">
      <c r="C21" s="27" t="s">
        <v>33</v>
      </c>
      <c r="I21" s="25"/>
      <c r="J21" s="25"/>
    </row>
    <row r="22" spans="2:13" x14ac:dyDescent="0.3">
      <c r="C22" s="1" t="s">
        <v>34</v>
      </c>
      <c r="F22" s="28"/>
      <c r="H22" s="25"/>
    </row>
    <row r="23" spans="2:13" x14ac:dyDescent="0.3">
      <c r="G23" s="25"/>
      <c r="I23" s="29"/>
    </row>
    <row r="24" spans="2:13" x14ac:dyDescent="0.3">
      <c r="F24" s="34"/>
      <c r="G24" s="34"/>
      <c r="I24" s="29"/>
      <c r="J24" s="25"/>
      <c r="K24" s="25"/>
    </row>
    <row r="25" spans="2:13" x14ac:dyDescent="0.3">
      <c r="I25" s="29"/>
      <c r="J25" s="30"/>
    </row>
    <row r="26" spans="2:13" x14ac:dyDescent="0.3">
      <c r="H26" s="25"/>
      <c r="I26" s="29"/>
      <c r="J26" s="30"/>
    </row>
    <row r="27" spans="2:13" x14ac:dyDescent="0.3">
      <c r="I27" s="29"/>
      <c r="J27" s="30"/>
      <c r="K27" s="25"/>
    </row>
    <row r="28" spans="2:13" x14ac:dyDescent="0.3">
      <c r="I28" s="29"/>
      <c r="J28" s="25"/>
    </row>
    <row r="29" spans="2:13" x14ac:dyDescent="0.3">
      <c r="I29" s="29"/>
    </row>
    <row r="30" spans="2:13" x14ac:dyDescent="0.3">
      <c r="I30" s="29"/>
    </row>
  </sheetData>
  <mergeCells count="5">
    <mergeCell ref="D1:J1"/>
    <mergeCell ref="D2:J2"/>
    <mergeCell ref="D3:J3"/>
    <mergeCell ref="D4:J4"/>
    <mergeCell ref="F24:G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2023-09-27T21:05:42Z</dcterms:modified>
</cp:coreProperties>
</file>